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VV " sheetId="3" r:id="rId1"/>
    <sheet name="#Figury" sheetId="4" state="hidden" r:id="rId2"/>
  </sheets>
  <definedNames>
    <definedName name="_xlnm.Print_Titles" localSheetId="0">'VV '!$6:$7</definedName>
    <definedName name="_xlnm.Print_Area" localSheetId="0">'VV '!$A$1:$I$98</definedName>
  </definedNames>
  <calcPr calcId="145621"/>
</workbook>
</file>

<file path=xl/calcChain.xml><?xml version="1.0" encoding="utf-8"?>
<calcChain xmlns="http://schemas.openxmlformats.org/spreadsheetml/2006/main">
  <c r="I82" i="3" l="1"/>
  <c r="I81" i="3" s="1"/>
  <c r="I36" i="3"/>
  <c r="A41" i="3"/>
  <c r="A44" i="3"/>
  <c r="G24" i="3"/>
  <c r="I24" i="3"/>
  <c r="G22" i="3"/>
  <c r="I22" i="3" s="1"/>
  <c r="I19" i="3"/>
  <c r="I17" i="3"/>
  <c r="I13" i="3"/>
  <c r="I54" i="3"/>
  <c r="I45" i="3"/>
  <c r="I44" i="3"/>
  <c r="I43" i="3"/>
  <c r="I42" i="3"/>
  <c r="I41" i="3"/>
  <c r="I40" i="3"/>
  <c r="I39" i="3"/>
  <c r="I38" i="3"/>
  <c r="I37" i="3"/>
  <c r="I31" i="3"/>
  <c r="I30" i="3"/>
  <c r="I29" i="3"/>
  <c r="I28" i="3"/>
  <c r="I23" i="3"/>
  <c r="I69" i="3"/>
  <c r="I66" i="3"/>
  <c r="I63" i="3"/>
  <c r="I61" i="3"/>
  <c r="I77" i="3"/>
  <c r="I68" i="3"/>
  <c r="I67" i="3"/>
  <c r="I70" i="3"/>
  <c r="I71" i="3"/>
  <c r="I15" i="3"/>
  <c r="I50" i="3"/>
  <c r="A10" i="3"/>
  <c r="A38" i="3"/>
  <c r="I9" i="3"/>
  <c r="I10" i="3"/>
  <c r="I8" i="3" s="1"/>
  <c r="I16" i="3"/>
  <c r="I21" i="3"/>
  <c r="I35" i="3"/>
  <c r="I48" i="3"/>
  <c r="G55" i="3" s="1"/>
  <c r="I55" i="3" s="1"/>
  <c r="I49" i="3"/>
  <c r="I51" i="3"/>
  <c r="I52" i="3"/>
  <c r="I53" i="3"/>
  <c r="I58" i="3"/>
  <c r="I59" i="3"/>
  <c r="I60" i="3"/>
  <c r="I62" i="3"/>
  <c r="I64" i="3"/>
  <c r="I65" i="3"/>
  <c r="I72" i="3"/>
  <c r="I73" i="3"/>
  <c r="I74" i="3"/>
  <c r="I75" i="3"/>
  <c r="I76" i="3"/>
  <c r="I91" i="3"/>
  <c r="I92" i="3"/>
  <c r="I93" i="3"/>
  <c r="I94" i="3"/>
  <c r="I95" i="3"/>
  <c r="I96" i="3"/>
  <c r="I78" i="3"/>
  <c r="A65" i="3"/>
  <c r="A62" i="3"/>
  <c r="A58" i="3"/>
  <c r="A59" i="3"/>
  <c r="A94" i="3"/>
  <c r="A95" i="3"/>
  <c r="A96" i="3"/>
  <c r="I20" i="3"/>
  <c r="I18" i="3"/>
  <c r="A68" i="3"/>
  <c r="A71" i="3"/>
  <c r="A74" i="3"/>
  <c r="A77" i="3"/>
  <c r="G85" i="3"/>
  <c r="I85" i="3"/>
  <c r="I84" i="3" s="1"/>
  <c r="I14" i="3"/>
  <c r="I88" i="3"/>
  <c r="I87" i="3"/>
  <c r="I90" i="3" l="1"/>
  <c r="G79" i="3"/>
  <c r="I79" i="3" s="1"/>
  <c r="I57" i="3" s="1"/>
  <c r="I34" i="3"/>
  <c r="I27" i="3"/>
  <c r="G25" i="3"/>
  <c r="I25" i="3" s="1"/>
  <c r="I12" i="3" s="1"/>
  <c r="I47" i="3"/>
  <c r="I98" i="3" l="1"/>
</calcChain>
</file>

<file path=xl/sharedStrings.xml><?xml version="1.0" encoding="utf-8"?>
<sst xmlns="http://schemas.openxmlformats.org/spreadsheetml/2006/main" count="389" uniqueCount="189">
  <si>
    <t>%</t>
  </si>
  <si>
    <t>HZS</t>
  </si>
  <si>
    <t>D</t>
  </si>
  <si>
    <t>Popis</t>
  </si>
  <si>
    <t>Cena celkom</t>
  </si>
  <si>
    <t>Celkom</t>
  </si>
  <si>
    <t>P.Č.</t>
  </si>
  <si>
    <t>TV</t>
  </si>
  <si>
    <t>KCN</t>
  </si>
  <si>
    <t>Kód položky</t>
  </si>
  <si>
    <t>MJ</t>
  </si>
  <si>
    <t>Množstvo celkom</t>
  </si>
  <si>
    <t>Cena jednotková</t>
  </si>
  <si>
    <t>713</t>
  </si>
  <si>
    <t>Izolácie tepelné</t>
  </si>
  <si>
    <t>K</t>
  </si>
  <si>
    <t>m2</t>
  </si>
  <si>
    <t>M</t>
  </si>
  <si>
    <t>MAT</t>
  </si>
  <si>
    <t>m</t>
  </si>
  <si>
    <t>ks</t>
  </si>
  <si>
    <t>Presun hmôt pre izolácie tepelné v objektoch výšky do 6 m</t>
  </si>
  <si>
    <t>721</t>
  </si>
  <si>
    <t>732</t>
  </si>
  <si>
    <t>Ústredné kúrenie, strojovne</t>
  </si>
  <si>
    <t>731</t>
  </si>
  <si>
    <t>súb</t>
  </si>
  <si>
    <t>733</t>
  </si>
  <si>
    <t>Ústredné kúrenie, rozvodné potrubie</t>
  </si>
  <si>
    <t>Presun hmôt pre rozvody potrubia v objektoch výšky do 6 m</t>
  </si>
  <si>
    <t>734</t>
  </si>
  <si>
    <t>Ústredné kúrenie, armatúry.</t>
  </si>
  <si>
    <t>734424933</t>
  </si>
  <si>
    <t>Prípojka tlakomera s metrickým závitom DN 15</t>
  </si>
  <si>
    <t>734499211</t>
  </si>
  <si>
    <t>Ostatné meracie armatúry, montáž návarka M 20 x 1,5</t>
  </si>
  <si>
    <t>Presun hmôt pre armatúry v objektoch výšky do 6 m</t>
  </si>
  <si>
    <t>kg</t>
  </si>
  <si>
    <t>783</t>
  </si>
  <si>
    <t>Dokončovacie práce - nátery</t>
  </si>
  <si>
    <t>23-M</t>
  </si>
  <si>
    <t>Montáže potrubia</t>
  </si>
  <si>
    <t>923</t>
  </si>
  <si>
    <t>230170013</t>
  </si>
  <si>
    <t>Hodinové zúčtovacie sadzby</t>
  </si>
  <si>
    <t>HZS001</t>
  </si>
  <si>
    <t>Technciká inšpekcia pre tlakové nádoby</t>
  </si>
  <si>
    <t>Sprievodná technická dokumentácia</t>
  </si>
  <si>
    <t>hod</t>
  </si>
  <si>
    <t>Dokumentácia skutočného vyhotovenia</t>
  </si>
  <si>
    <t>HZS005</t>
  </si>
  <si>
    <t>Príprava ku komplexnému vyskúšaniu</t>
  </si>
  <si>
    <t>HZS006</t>
  </si>
  <si>
    <t>Kompletné vyskúšanie</t>
  </si>
  <si>
    <t>Vykurovacia skúška</t>
  </si>
  <si>
    <t>713461111v</t>
  </si>
  <si>
    <t>733111106</t>
  </si>
  <si>
    <t>Potrubie z rúrok závitových oceľových bezšvových bežných nízkotlakových DN 32</t>
  </si>
  <si>
    <t>7331241121v</t>
  </si>
  <si>
    <t>Pomocný spojovací a montážny materiál - konzoly a závesy pre potrubie</t>
  </si>
  <si>
    <t>734209101</t>
  </si>
  <si>
    <t>Montáž závitovej armatúry s 1 závitom do G 1/2</t>
  </si>
  <si>
    <t>734424912</t>
  </si>
  <si>
    <t>Kohútik čapový K 70-181-716 M 20 x 1, 5</t>
  </si>
  <si>
    <t>734494121</t>
  </si>
  <si>
    <t>Návarok s metrickým závitom akosť mat.11 416.1 M 20x1, 5 dĺžky do 220 mm</t>
  </si>
  <si>
    <t>713482121</t>
  </si>
  <si>
    <t>9</t>
  </si>
  <si>
    <t>Ostatné konštrukcie a práce-búranie</t>
  </si>
  <si>
    <t>952902110</t>
  </si>
  <si>
    <t>Čistenie budov zametaním v miestnostiach, chodbách, na schodišti a na povalách</t>
  </si>
  <si>
    <t>941955002</t>
  </si>
  <si>
    <t>734391114</t>
  </si>
  <si>
    <t>998734201</t>
  </si>
  <si>
    <t>733121122v</t>
  </si>
  <si>
    <t>733121128v</t>
  </si>
  <si>
    <t>733121132v</t>
  </si>
  <si>
    <t>998733201</t>
  </si>
  <si>
    <t>733190235</t>
  </si>
  <si>
    <t>Prírubový spoj PN 6, DN 80</t>
  </si>
  <si>
    <t>734173217</t>
  </si>
  <si>
    <t>3194631000</t>
  </si>
  <si>
    <t>Príruba privarovacia s krkom PN 6, DN 100</t>
  </si>
  <si>
    <t>Príruba privarovacia s krkom PN 6, DN 125</t>
  </si>
  <si>
    <t>3194631100</t>
  </si>
  <si>
    <t>Odvzdušňovací ventil automatický so spätnou klapkou</t>
  </si>
  <si>
    <t>Teplomer technický s pevnou stopkou a nádržkou, D 100, rozsah do 120 °C, s dĺžkou stopky 160 mm</t>
  </si>
  <si>
    <t>Ostatné horúcovodné armatúry, kondenzačná slučka na privarenie STN 13 7533.1 - zahnutá</t>
  </si>
  <si>
    <t>4226060v</t>
  </si>
  <si>
    <t>Guľový kohút uzatvárací závitový, na vodu, min. PN 6, 100 °C, DN 15</t>
  </si>
  <si>
    <t>484921003v</t>
  </si>
  <si>
    <t>998713201</t>
  </si>
  <si>
    <t>783426760</t>
  </si>
  <si>
    <t>Nátery kov.potr.a armatúr syntetické potrubie do DN 150 mm základné - 35µm</t>
  </si>
  <si>
    <t>734421130v</t>
  </si>
  <si>
    <t>Skúška tesnosti potrubia podľa STN EN 13 480-5, DN 100 - 125</t>
  </si>
  <si>
    <t>HZS007</t>
  </si>
  <si>
    <t>HZS008</t>
  </si>
  <si>
    <t>HZS009</t>
  </si>
  <si>
    <t>Montáž trubíc z PE, hr. 15-20 mm, vnút.priemer do 38</t>
  </si>
  <si>
    <t>283771042v</t>
  </si>
  <si>
    <t>PE izolácia 28/20" do DN 20</t>
  </si>
  <si>
    <t>6314153430v</t>
  </si>
  <si>
    <t>6314154430v</t>
  </si>
  <si>
    <t>6314155430v</t>
  </si>
  <si>
    <t>Montáž trubíc z MV + Al obal, hr. 70 mm, vnút. priemer 76 mm</t>
  </si>
  <si>
    <t>713483443v</t>
  </si>
  <si>
    <t>Montáž trubíc z MV + Al obal, hr. 100 mm, vnút. priemer 114 mm</t>
  </si>
  <si>
    <t>7134834343v</t>
  </si>
  <si>
    <t>713483543v</t>
  </si>
  <si>
    <t>Montáž trubíc z MV + Al obal, hr. 100 mm, vnút. priemer 140 mm</t>
  </si>
  <si>
    <t>6314152030v</t>
  </si>
  <si>
    <t>733191910v</t>
  </si>
  <si>
    <t>Napustenie vody do vykurovacieho systému</t>
  </si>
  <si>
    <t>733121125</t>
  </si>
  <si>
    <t>7134834344v</t>
  </si>
  <si>
    <t>6314153435v</t>
  </si>
  <si>
    <t>Montáž trubíc z MV + Al obal, hr. 80 mm, vnút. priemer 89 mm</t>
  </si>
  <si>
    <t>7322193211v</t>
  </si>
  <si>
    <t>54132024001v</t>
  </si>
  <si>
    <t>732219315v</t>
  </si>
  <si>
    <t>734109217</t>
  </si>
  <si>
    <t>Montáž armatúry prírubovej s dvomi prírubami PN 16, DN 100</t>
  </si>
  <si>
    <t>Montáž armatúry prírubovej s dvomi prírubami PN 16, DN 80</t>
  </si>
  <si>
    <t>Tlakomer D 160, 0-0,6 MPa, spodný prípoj M 20x1,5</t>
  </si>
  <si>
    <t>734411143v</t>
  </si>
  <si>
    <t>734173216</t>
  </si>
  <si>
    <t>Prírubový spoj PN 6, DN 65</t>
  </si>
  <si>
    <t>Prírubový spoj PN 6, DN 100</t>
  </si>
  <si>
    <t>734173218</t>
  </si>
  <si>
    <t>734109216</t>
  </si>
  <si>
    <t>5518212600v</t>
  </si>
  <si>
    <t>732331147v</t>
  </si>
  <si>
    <t>Montáž izolácie tepelnej rozdeľovača akumulačnej nádrže tepla, hr. 80 mm + Al obal</t>
  </si>
  <si>
    <t>Izolácia z kamennej vlny, hr. 80 mm</t>
  </si>
  <si>
    <t>732320810v</t>
  </si>
  <si>
    <t>4846797101v</t>
  </si>
  <si>
    <t>732219325v</t>
  </si>
  <si>
    <t>4846797201v</t>
  </si>
  <si>
    <t>Posúvač s ručným ovládaním, ARMAT SLOVAKIA, typ S15 111 516 ČSN, PN 16, DN 80</t>
  </si>
  <si>
    <t>Posúvač s ručným ovládaním, ARMAT SLOVAKIA, typ S15 111 516 ČSN, PN 16, DN 100</t>
  </si>
  <si>
    <t>4222490700</t>
  </si>
  <si>
    <t>4222491000</t>
  </si>
  <si>
    <t>4222491300</t>
  </si>
  <si>
    <t>Cenová ponuka</t>
  </si>
  <si>
    <t>Montáž expanznéj nádoby Reflex N600/6</t>
  </si>
  <si>
    <t>kpl</t>
  </si>
  <si>
    <t>722</t>
  </si>
  <si>
    <t>Zdravotechnika - vnútorný vodovod</t>
  </si>
  <si>
    <t>722130212</t>
  </si>
  <si>
    <t>Rúrka oceľová závitová bežná EN 10 255-A1 2007, žiarovo pozinkovaná EN10 240:2001 DN 20</t>
  </si>
  <si>
    <t>722221175</t>
  </si>
  <si>
    <t>Montáž poistného ventilu závitového pre TV G 3/4</t>
  </si>
  <si>
    <t>5511130290</t>
  </si>
  <si>
    <t>Demontáž a zaslepenie jedl.vetiev rozvodu UK</t>
  </si>
  <si>
    <t>998722201</t>
  </si>
  <si>
    <t>Presun hmôt pre vnútorný vodovod v objektoch výšky do 6 m</t>
  </si>
  <si>
    <t>73212589</t>
  </si>
  <si>
    <t>Teleso rozdeľovača a zberača  priem.273, podpery dodávka a montáž</t>
  </si>
  <si>
    <t>Potrubie z rúrok hladkých bezšvových priemer 76,1/2,9</t>
  </si>
  <si>
    <t>Potrubie z rúrok hladkých bezšvových priemer 89/3,6</t>
  </si>
  <si>
    <t>Potrubie z rúrok hladkých bezšvových priemer 108,3/3,6</t>
  </si>
  <si>
    <t>Potrubie z rúrok hladkých bezšvových priemer 133,7/4,0</t>
  </si>
  <si>
    <t xml:space="preserve">Montáž výmenník.stanice </t>
  </si>
  <si>
    <t>Tlaková skúška potrubia z oceľových rúrok priem. do 133/5</t>
  </si>
  <si>
    <t>Redulačný ventil dvojcestný prírubový IMI TA, typ STAF, PN 16, DN65</t>
  </si>
  <si>
    <t>Redulačný ventil dvojcestný prírubový IMI TA, typ STAF, PN 16, DN100</t>
  </si>
  <si>
    <t>Lešenie nad 1,9 m</t>
  </si>
  <si>
    <t>Zabezpečovacie práce pri odstavení pary</t>
  </si>
  <si>
    <t xml:space="preserve">Výmenník.stanica </t>
  </si>
  <si>
    <t>Poistný ventil, DUCO 3/4“ x 1“</t>
  </si>
  <si>
    <t>rezané potrubné puzdro z kamennej vlny s polepom hliníkovou fóliou so sklotextilnou mriežkou,  hrúbky 80 mm, vnút. Ø 89 mm</t>
  </si>
  <si>
    <t>rezané potrubné puzdro z kamennej vlny s polepom hliníkovou fóliou so sklotextilnou mriežkou,  hrúbky 70 mm, vnút. Ø 76 mm</t>
  </si>
  <si>
    <t>rezané potrubné puzdro z kamennej vlny s polepom hliníkovou fóliou so sklotextilnou mriežkou,  hrúbky 100 mm, vnút. Ø 114 mm</t>
  </si>
  <si>
    <t>rezané potrubné puzdro z kamennej vlny s polepom hliníkovou fóliou so sklotextilnou mriežkou,  hrúbky 100 mm, vnút. Ø 140 mm</t>
  </si>
  <si>
    <t>Ex.nádoba typ N600/6</t>
  </si>
  <si>
    <t xml:space="preserve">Oddel.set </t>
  </si>
  <si>
    <t xml:space="preserve">Doplňovacie zariadenie </t>
  </si>
  <si>
    <t>Montáž</t>
  </si>
  <si>
    <t>MaR</t>
  </si>
  <si>
    <t>Dodávka a montáž MaR</t>
  </si>
  <si>
    <t>36-M</t>
  </si>
  <si>
    <t>Príloka k č. 1  k zmluve o dielo</t>
  </si>
  <si>
    <t>Univerzitná nemocnica Bratislava</t>
  </si>
  <si>
    <t>VÝKAZ VÝMER</t>
  </si>
  <si>
    <t>Pažítková 4, 821 01 Bratislava</t>
  </si>
  <si>
    <t>Stavba:</t>
  </si>
  <si>
    <t>Objednávateľ:</t>
  </si>
  <si>
    <t>Rekonštrukcia technnológie ohrevu vody pre bazén na KFBLR UNB Nemocnica akad.L.Dérera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</si>
</sst>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;\-####"/>
    <numFmt numFmtId="165" formatCode="#,##0.000;\-#,##0.000"/>
  </numFmts>
  <fonts count="13" x14ac:knownFonts="1">
    <font>
      <sz val="10"/>
      <name val="Arial"/>
      <charset val="110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110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</cellStyleXfs>
  <cellXfs count="56">
    <xf numFmtId="0" fontId="0" fillId="0" borderId="0" xfId="0" applyAlignment="1">
      <alignment vertical="top"/>
      <protection locked="0"/>
    </xf>
    <xf numFmtId="0" fontId="0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/>
    </xf>
    <xf numFmtId="49" fontId="7" fillId="3" borderId="0" xfId="0" applyNumberFormat="1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4" fontId="5" fillId="2" borderId="5" xfId="0" applyNumberFormat="1" applyFont="1" applyFill="1" applyBorder="1" applyAlignment="1" applyProtection="1">
      <alignment horizontal="center" vertical="center"/>
    </xf>
    <xf numFmtId="4" fontId="5" fillId="2" borderId="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</xf>
    <xf numFmtId="4" fontId="8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4" fontId="9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4" fontId="9" fillId="4" borderId="0" xfId="0" applyNumberFormat="1" applyFont="1" applyFill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4" fontId="8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horizontal="right" vertical="center"/>
    </xf>
    <xf numFmtId="165" fontId="9" fillId="0" borderId="0" xfId="0" applyNumberFormat="1" applyFont="1" applyAlignment="1" applyProtection="1">
      <alignment horizontal="right" vertical="center"/>
    </xf>
    <xf numFmtId="0" fontId="9" fillId="5" borderId="0" xfId="0" applyFont="1" applyFill="1" applyAlignment="1" applyProtection="1">
      <alignment horizontal="left" vertical="center" wrapText="1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 vertical="center"/>
    </xf>
    <xf numFmtId="49" fontId="9" fillId="0" borderId="0" xfId="0" applyNumberFormat="1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left" vertical="center"/>
    </xf>
    <xf numFmtId="0" fontId="10" fillId="6" borderId="7" xfId="0" applyFont="1" applyFill="1" applyBorder="1" applyAlignment="1" applyProtection="1">
      <alignment horizontal="left" vertical="center"/>
    </xf>
    <xf numFmtId="4" fontId="10" fillId="0" borderId="0" xfId="0" applyNumberFormat="1" applyFont="1" applyFill="1" applyAlignment="1" applyProtection="1">
      <alignment horizontal="left" vertical="center"/>
    </xf>
    <xf numFmtId="4" fontId="10" fillId="6" borderId="7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Alignment="1" applyProtection="1">
      <alignment horizontal="left" vertical="top"/>
    </xf>
    <xf numFmtId="0" fontId="4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4" fontId="5" fillId="3" borderId="0" xfId="0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center"/>
    </xf>
    <xf numFmtId="4" fontId="5" fillId="3" borderId="0" xfId="0" applyNumberFormat="1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 vertical="top"/>
    </xf>
    <xf numFmtId="0" fontId="12" fillId="3" borderId="0" xfId="0" applyFont="1" applyFill="1" applyAlignment="1" applyProtection="1">
      <alignment horizontal="left" vertical="center"/>
    </xf>
  </cellXfs>
  <cellStyles count="5">
    <cellStyle name="Normálna" xfId="0" builtinId="0"/>
    <cellStyle name="Normálna 2" xfId="1"/>
    <cellStyle name="normálne 2" xfId="2"/>
    <cellStyle name="normálne 4" xfId="3"/>
    <cellStyle name="normálne 7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tabSelected="1" view="pageBreakPreview" zoomScaleSheetLayoutView="100" workbookViewId="0">
      <pane ySplit="7" topLeftCell="A8" activePane="bottomLeft" state="frozenSplit"/>
      <selection pane="bottomLeft" activeCell="L26" sqref="L26"/>
    </sheetView>
  </sheetViews>
  <sheetFormatPr defaultRowHeight="11.25" customHeight="1" x14ac:dyDescent="0.2"/>
  <cols>
    <col min="1" max="1" width="5.7109375" style="3" customWidth="1"/>
    <col min="2" max="2" width="4.5703125" style="3" customWidth="1"/>
    <col min="3" max="3" width="4.7109375" style="3" customWidth="1"/>
    <col min="4" max="4" width="12.7109375" style="3" customWidth="1"/>
    <col min="5" max="5" width="60.85546875" style="3" customWidth="1"/>
    <col min="6" max="6" width="4.7109375" style="3" customWidth="1"/>
    <col min="7" max="7" width="9.5703125" style="45" customWidth="1"/>
    <col min="8" max="8" width="9.85546875" style="45" customWidth="1"/>
    <col min="9" max="9" width="9.85546875" style="45" bestFit="1" customWidth="1"/>
    <col min="10" max="16384" width="9.140625" style="3"/>
  </cols>
  <sheetData>
    <row r="1" spans="1:11" ht="18" customHeight="1" x14ac:dyDescent="0.25">
      <c r="A1" s="46" t="s">
        <v>144</v>
      </c>
      <c r="B1" s="47"/>
      <c r="C1" s="47"/>
      <c r="D1" s="47"/>
      <c r="E1" s="47"/>
      <c r="F1" s="48" t="s">
        <v>182</v>
      </c>
      <c r="G1" s="49"/>
      <c r="H1" s="49"/>
      <c r="I1" s="49"/>
    </row>
    <row r="2" spans="1:11" ht="11.25" customHeight="1" x14ac:dyDescent="0.2">
      <c r="A2" s="54" t="s">
        <v>186</v>
      </c>
      <c r="B2" s="50"/>
      <c r="C2" s="4"/>
      <c r="D2" s="50"/>
      <c r="E2" s="50"/>
      <c r="F2" s="50" t="s">
        <v>187</v>
      </c>
      <c r="G2" s="51"/>
      <c r="H2" s="51"/>
      <c r="I2" s="51"/>
    </row>
    <row r="3" spans="1:11" ht="14.25" customHeight="1" x14ac:dyDescent="0.15">
      <c r="A3" s="55" t="s">
        <v>188</v>
      </c>
      <c r="B3" s="47"/>
      <c r="C3" s="47"/>
      <c r="D3" s="47"/>
      <c r="E3" s="47"/>
      <c r="F3" s="47" t="s">
        <v>183</v>
      </c>
      <c r="G3" s="49"/>
      <c r="H3" s="49"/>
      <c r="I3" s="49"/>
    </row>
    <row r="4" spans="1:11" ht="11.25" customHeight="1" x14ac:dyDescent="0.2">
      <c r="A4" s="47"/>
      <c r="B4" s="47"/>
      <c r="C4" s="47"/>
      <c r="D4" s="47"/>
      <c r="E4" s="47"/>
      <c r="F4" s="52" t="s">
        <v>185</v>
      </c>
      <c r="G4" s="49"/>
      <c r="H4" s="49"/>
      <c r="I4" s="49"/>
    </row>
    <row r="5" spans="1:11" ht="11.25" customHeight="1" x14ac:dyDescent="0.2">
      <c r="A5" s="47"/>
      <c r="B5" s="47"/>
      <c r="C5" s="47"/>
      <c r="D5" s="47"/>
      <c r="E5" s="53" t="s">
        <v>184</v>
      </c>
      <c r="F5" s="47"/>
      <c r="G5" s="49"/>
      <c r="H5" s="49"/>
      <c r="I5" s="49"/>
    </row>
    <row r="6" spans="1:11" ht="21.75" customHeight="1" x14ac:dyDescent="0.2">
      <c r="A6" s="5" t="s">
        <v>6</v>
      </c>
      <c r="B6" s="6" t="s">
        <v>7</v>
      </c>
      <c r="C6" s="6" t="s">
        <v>8</v>
      </c>
      <c r="D6" s="6" t="s">
        <v>9</v>
      </c>
      <c r="E6" s="6" t="s">
        <v>3</v>
      </c>
      <c r="F6" s="6" t="s">
        <v>10</v>
      </c>
      <c r="G6" s="7" t="s">
        <v>11</v>
      </c>
      <c r="H6" s="7" t="s">
        <v>12</v>
      </c>
      <c r="I6" s="8" t="s">
        <v>4</v>
      </c>
    </row>
    <row r="7" spans="1:11" ht="12.75" x14ac:dyDescent="0.2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>
        <v>7</v>
      </c>
      <c r="H7" s="11">
        <v>8</v>
      </c>
      <c r="I7" s="12">
        <v>9</v>
      </c>
    </row>
    <row r="8" spans="1:11" s="17" customFormat="1" ht="12.75" x14ac:dyDescent="0.2">
      <c r="A8" s="13"/>
      <c r="B8" s="14" t="s">
        <v>2</v>
      </c>
      <c r="C8" s="13"/>
      <c r="D8" s="13" t="s">
        <v>67</v>
      </c>
      <c r="E8" s="13" t="s">
        <v>68</v>
      </c>
      <c r="F8" s="13"/>
      <c r="G8" s="15"/>
      <c r="H8" s="15"/>
      <c r="I8" s="16">
        <f>SUM(I9:I10)</f>
        <v>0</v>
      </c>
    </row>
    <row r="9" spans="1:11" ht="12.75" x14ac:dyDescent="0.2">
      <c r="A9" s="18">
        <v>1</v>
      </c>
      <c r="B9" s="18" t="s">
        <v>15</v>
      </c>
      <c r="C9" s="18">
        <v>3</v>
      </c>
      <c r="D9" s="19" t="s">
        <v>71</v>
      </c>
      <c r="E9" s="20" t="s">
        <v>167</v>
      </c>
      <c r="F9" s="18" t="s">
        <v>26</v>
      </c>
      <c r="G9" s="21">
        <v>1</v>
      </c>
      <c r="H9" s="21">
        <v>0</v>
      </c>
      <c r="I9" s="21">
        <f>ROUND(G9*H9,3)</f>
        <v>0</v>
      </c>
    </row>
    <row r="10" spans="1:11" ht="12.75" x14ac:dyDescent="0.2">
      <c r="A10" s="18">
        <f>1+A9</f>
        <v>2</v>
      </c>
      <c r="B10" s="18" t="s">
        <v>15</v>
      </c>
      <c r="C10" s="18">
        <v>11</v>
      </c>
      <c r="D10" s="19" t="s">
        <v>69</v>
      </c>
      <c r="E10" s="20" t="s">
        <v>70</v>
      </c>
      <c r="F10" s="18" t="s">
        <v>16</v>
      </c>
      <c r="G10" s="21">
        <v>250</v>
      </c>
      <c r="H10" s="21">
        <v>0</v>
      </c>
      <c r="I10" s="21">
        <f>ROUND(G10*H10,3)</f>
        <v>0</v>
      </c>
    </row>
    <row r="11" spans="1:11" s="13" customFormat="1" x14ac:dyDescent="0.2">
      <c r="A11" s="22"/>
      <c r="B11" s="23"/>
      <c r="C11" s="22"/>
      <c r="D11" s="22"/>
      <c r="E11" s="22"/>
      <c r="F11" s="22"/>
      <c r="G11" s="24"/>
      <c r="H11" s="24"/>
      <c r="I11" s="25"/>
    </row>
    <row r="12" spans="1:11" s="13" customFormat="1" x14ac:dyDescent="0.2">
      <c r="B12" s="14" t="s">
        <v>2</v>
      </c>
      <c r="D12" s="13" t="s">
        <v>13</v>
      </c>
      <c r="E12" s="13" t="s">
        <v>14</v>
      </c>
      <c r="G12" s="15"/>
      <c r="H12" s="15"/>
      <c r="I12" s="16">
        <f>SUM(I13:I25)</f>
        <v>0</v>
      </c>
    </row>
    <row r="13" spans="1:11" s="26" customFormat="1" x14ac:dyDescent="0.2">
      <c r="A13" s="18">
        <v>3</v>
      </c>
      <c r="B13" s="18" t="s">
        <v>15</v>
      </c>
      <c r="C13" s="18" t="s">
        <v>13</v>
      </c>
      <c r="D13" s="19" t="s">
        <v>66</v>
      </c>
      <c r="E13" s="20" t="s">
        <v>99</v>
      </c>
      <c r="F13" s="18" t="s">
        <v>19</v>
      </c>
      <c r="G13" s="21">
        <v>45</v>
      </c>
      <c r="H13" s="21">
        <v>0</v>
      </c>
      <c r="I13" s="21">
        <f t="shared" ref="I13:I25" si="0">ROUND(G13*H13,3)</f>
        <v>0</v>
      </c>
    </row>
    <row r="14" spans="1:11" s="26" customFormat="1" x14ac:dyDescent="0.2">
      <c r="A14" s="18">
        <v>4</v>
      </c>
      <c r="B14" s="18" t="s">
        <v>17</v>
      </c>
      <c r="C14" s="18" t="s">
        <v>18</v>
      </c>
      <c r="D14" s="19" t="s">
        <v>100</v>
      </c>
      <c r="E14" s="20" t="s">
        <v>101</v>
      </c>
      <c r="F14" s="18" t="s">
        <v>19</v>
      </c>
      <c r="G14" s="21">
        <v>45</v>
      </c>
      <c r="H14" s="21">
        <v>0</v>
      </c>
      <c r="I14" s="21">
        <f t="shared" si="0"/>
        <v>0</v>
      </c>
    </row>
    <row r="15" spans="1:11" s="26" customFormat="1" x14ac:dyDescent="0.2">
      <c r="A15" s="18">
        <v>5</v>
      </c>
      <c r="B15" s="18" t="s">
        <v>15</v>
      </c>
      <c r="C15" s="18" t="s">
        <v>13</v>
      </c>
      <c r="D15" s="19" t="s">
        <v>55</v>
      </c>
      <c r="E15" s="20" t="s">
        <v>133</v>
      </c>
      <c r="F15" s="18" t="s">
        <v>16</v>
      </c>
      <c r="G15" s="21">
        <v>60</v>
      </c>
      <c r="H15" s="21">
        <v>0</v>
      </c>
      <c r="I15" s="21">
        <f t="shared" si="0"/>
        <v>0</v>
      </c>
    </row>
    <row r="16" spans="1:11" s="27" customFormat="1" x14ac:dyDescent="0.2">
      <c r="A16" s="18">
        <v>6</v>
      </c>
      <c r="B16" s="18" t="s">
        <v>17</v>
      </c>
      <c r="C16" s="18" t="s">
        <v>18</v>
      </c>
      <c r="D16" s="19" t="s">
        <v>111</v>
      </c>
      <c r="E16" s="20" t="s">
        <v>134</v>
      </c>
      <c r="F16" s="18" t="s">
        <v>16</v>
      </c>
      <c r="G16" s="21">
        <v>60</v>
      </c>
      <c r="H16" s="21">
        <v>0</v>
      </c>
      <c r="I16" s="21">
        <f t="shared" si="0"/>
        <v>0</v>
      </c>
      <c r="K16" s="26"/>
    </row>
    <row r="17" spans="1:11" s="26" customFormat="1" x14ac:dyDescent="0.2">
      <c r="A17" s="18">
        <v>7</v>
      </c>
      <c r="B17" s="18" t="s">
        <v>15</v>
      </c>
      <c r="C17" s="18" t="s">
        <v>13</v>
      </c>
      <c r="D17" s="19" t="s">
        <v>108</v>
      </c>
      <c r="E17" s="20" t="s">
        <v>105</v>
      </c>
      <c r="F17" s="18" t="s">
        <v>19</v>
      </c>
      <c r="G17" s="21">
        <v>12</v>
      </c>
      <c r="H17" s="21">
        <v>0</v>
      </c>
      <c r="I17" s="21">
        <f t="shared" si="0"/>
        <v>0</v>
      </c>
    </row>
    <row r="18" spans="1:11" s="26" customFormat="1" ht="22.5" x14ac:dyDescent="0.2">
      <c r="A18" s="18">
        <v>8</v>
      </c>
      <c r="B18" s="18" t="s">
        <v>17</v>
      </c>
      <c r="C18" s="18" t="s">
        <v>18</v>
      </c>
      <c r="D18" s="19" t="s">
        <v>102</v>
      </c>
      <c r="E18" s="20" t="s">
        <v>172</v>
      </c>
      <c r="F18" s="18" t="s">
        <v>19</v>
      </c>
      <c r="G18" s="21">
        <v>24</v>
      </c>
      <c r="H18" s="21">
        <v>0</v>
      </c>
      <c r="I18" s="21">
        <f t="shared" si="0"/>
        <v>0</v>
      </c>
    </row>
    <row r="19" spans="1:11" s="26" customFormat="1" x14ac:dyDescent="0.2">
      <c r="A19" s="18">
        <v>9</v>
      </c>
      <c r="B19" s="18" t="s">
        <v>15</v>
      </c>
      <c r="C19" s="18" t="s">
        <v>13</v>
      </c>
      <c r="D19" s="19" t="s">
        <v>115</v>
      </c>
      <c r="E19" s="20" t="s">
        <v>117</v>
      </c>
      <c r="F19" s="18" t="s">
        <v>19</v>
      </c>
      <c r="G19" s="21">
        <v>64</v>
      </c>
      <c r="H19" s="21">
        <v>0</v>
      </c>
      <c r="I19" s="21">
        <f>ROUND(G19*H19,3)</f>
        <v>0</v>
      </c>
    </row>
    <row r="20" spans="1:11" s="26" customFormat="1" ht="22.5" x14ac:dyDescent="0.2">
      <c r="A20" s="18">
        <v>10</v>
      </c>
      <c r="B20" s="18" t="s">
        <v>17</v>
      </c>
      <c r="C20" s="18" t="s">
        <v>18</v>
      </c>
      <c r="D20" s="19" t="s">
        <v>116</v>
      </c>
      <c r="E20" s="20" t="s">
        <v>171</v>
      </c>
      <c r="F20" s="18" t="s">
        <v>19</v>
      </c>
      <c r="G20" s="21">
        <v>64</v>
      </c>
      <c r="H20" s="28">
        <v>0</v>
      </c>
      <c r="I20" s="21">
        <f>ROUND(G20*H20,3)</f>
        <v>0</v>
      </c>
    </row>
    <row r="21" spans="1:11" s="26" customFormat="1" x14ac:dyDescent="0.2">
      <c r="A21" s="18">
        <v>11</v>
      </c>
      <c r="B21" s="18" t="s">
        <v>15</v>
      </c>
      <c r="C21" s="18" t="s">
        <v>13</v>
      </c>
      <c r="D21" s="19" t="s">
        <v>106</v>
      </c>
      <c r="E21" s="20" t="s">
        <v>107</v>
      </c>
      <c r="F21" s="18" t="s">
        <v>19</v>
      </c>
      <c r="G21" s="21">
        <v>12</v>
      </c>
      <c r="H21" s="21">
        <v>0</v>
      </c>
      <c r="I21" s="21">
        <f t="shared" si="0"/>
        <v>0</v>
      </c>
    </row>
    <row r="22" spans="1:11" s="26" customFormat="1" ht="22.5" x14ac:dyDescent="0.2">
      <c r="A22" s="18">
        <v>12</v>
      </c>
      <c r="B22" s="18" t="s">
        <v>17</v>
      </c>
      <c r="C22" s="18" t="s">
        <v>18</v>
      </c>
      <c r="D22" s="19" t="s">
        <v>103</v>
      </c>
      <c r="E22" s="20" t="s">
        <v>173</v>
      </c>
      <c r="F22" s="18" t="s">
        <v>19</v>
      </c>
      <c r="G22" s="21">
        <f>G21</f>
        <v>12</v>
      </c>
      <c r="H22" s="21">
        <v>0</v>
      </c>
      <c r="I22" s="21">
        <f t="shared" si="0"/>
        <v>0</v>
      </c>
    </row>
    <row r="23" spans="1:11" s="26" customFormat="1" x14ac:dyDescent="0.2">
      <c r="A23" s="18">
        <v>13</v>
      </c>
      <c r="B23" s="18" t="s">
        <v>15</v>
      </c>
      <c r="C23" s="18" t="s">
        <v>13</v>
      </c>
      <c r="D23" s="19" t="s">
        <v>109</v>
      </c>
      <c r="E23" s="20" t="s">
        <v>110</v>
      </c>
      <c r="F23" s="18" t="s">
        <v>19</v>
      </c>
      <c r="G23" s="21">
        <v>72</v>
      </c>
      <c r="H23" s="21">
        <v>0</v>
      </c>
      <c r="I23" s="21">
        <f t="shared" si="0"/>
        <v>0</v>
      </c>
    </row>
    <row r="24" spans="1:11" s="26" customFormat="1" ht="22.5" x14ac:dyDescent="0.2">
      <c r="A24" s="18">
        <v>14</v>
      </c>
      <c r="B24" s="18" t="s">
        <v>17</v>
      </c>
      <c r="C24" s="18" t="s">
        <v>18</v>
      </c>
      <c r="D24" s="19" t="s">
        <v>104</v>
      </c>
      <c r="E24" s="20" t="s">
        <v>174</v>
      </c>
      <c r="F24" s="18" t="s">
        <v>19</v>
      </c>
      <c r="G24" s="21">
        <f>G23</f>
        <v>72</v>
      </c>
      <c r="H24" s="21">
        <v>0</v>
      </c>
      <c r="I24" s="21">
        <f t="shared" si="0"/>
        <v>0</v>
      </c>
    </row>
    <row r="25" spans="1:11" s="27" customFormat="1" x14ac:dyDescent="0.2">
      <c r="A25" s="18">
        <v>15</v>
      </c>
      <c r="B25" s="18" t="s">
        <v>15</v>
      </c>
      <c r="C25" s="18" t="s">
        <v>13</v>
      </c>
      <c r="D25" s="19" t="s">
        <v>91</v>
      </c>
      <c r="E25" s="20" t="s">
        <v>21</v>
      </c>
      <c r="F25" s="18" t="s">
        <v>0</v>
      </c>
      <c r="G25" s="21">
        <f>SUM(I13:I24)</f>
        <v>0</v>
      </c>
      <c r="H25" s="21">
        <v>0</v>
      </c>
      <c r="I25" s="21">
        <f t="shared" si="0"/>
        <v>0</v>
      </c>
      <c r="K25" s="26"/>
    </row>
    <row r="26" spans="1:11" s="27" customFormat="1" x14ac:dyDescent="0.2">
      <c r="A26" s="18"/>
      <c r="B26" s="18"/>
      <c r="C26" s="18"/>
      <c r="D26" s="19"/>
      <c r="E26" s="20"/>
      <c r="F26" s="18"/>
      <c r="G26" s="21"/>
      <c r="H26" s="21"/>
      <c r="I26" s="21"/>
      <c r="K26" s="26"/>
    </row>
    <row r="27" spans="1:11" s="27" customFormat="1" x14ac:dyDescent="0.2">
      <c r="A27" s="29"/>
      <c r="B27" s="30" t="s">
        <v>2</v>
      </c>
      <c r="C27" s="29"/>
      <c r="D27" s="29" t="s">
        <v>147</v>
      </c>
      <c r="E27" s="29" t="s">
        <v>148</v>
      </c>
      <c r="F27" s="29"/>
      <c r="G27" s="31"/>
      <c r="H27" s="29"/>
      <c r="I27" s="16">
        <f>SUM(I28:I31)</f>
        <v>0</v>
      </c>
      <c r="K27" s="26"/>
    </row>
    <row r="28" spans="1:11" s="27" customFormat="1" ht="22.5" x14ac:dyDescent="0.2">
      <c r="A28" s="32">
        <v>16</v>
      </c>
      <c r="B28" s="32" t="s">
        <v>15</v>
      </c>
      <c r="C28" s="32" t="s">
        <v>22</v>
      </c>
      <c r="D28" s="33" t="s">
        <v>149</v>
      </c>
      <c r="E28" s="34" t="s">
        <v>150</v>
      </c>
      <c r="F28" s="32" t="s">
        <v>19</v>
      </c>
      <c r="G28" s="35">
        <v>54</v>
      </c>
      <c r="H28" s="36">
        <v>0</v>
      </c>
      <c r="I28" s="36">
        <f>G28*H28</f>
        <v>0</v>
      </c>
      <c r="K28" s="26"/>
    </row>
    <row r="29" spans="1:11" s="27" customFormat="1" x14ac:dyDescent="0.2">
      <c r="A29" s="32">
        <v>17</v>
      </c>
      <c r="B29" s="32" t="s">
        <v>15</v>
      </c>
      <c r="C29" s="32" t="s">
        <v>22</v>
      </c>
      <c r="D29" s="33" t="s">
        <v>151</v>
      </c>
      <c r="E29" s="34" t="s">
        <v>152</v>
      </c>
      <c r="F29" s="32" t="s">
        <v>20</v>
      </c>
      <c r="G29" s="35">
        <v>1</v>
      </c>
      <c r="H29" s="36">
        <v>0</v>
      </c>
      <c r="I29" s="36">
        <f>G29*H29</f>
        <v>0</v>
      </c>
      <c r="K29" s="26"/>
    </row>
    <row r="30" spans="1:11" s="27" customFormat="1" x14ac:dyDescent="0.2">
      <c r="A30" s="32">
        <v>18</v>
      </c>
      <c r="B30" s="32" t="s">
        <v>17</v>
      </c>
      <c r="C30" s="32" t="s">
        <v>18</v>
      </c>
      <c r="D30" s="33" t="s">
        <v>153</v>
      </c>
      <c r="E30" s="34" t="s">
        <v>170</v>
      </c>
      <c r="F30" s="32" t="s">
        <v>20</v>
      </c>
      <c r="G30" s="35">
        <v>1</v>
      </c>
      <c r="H30" s="36">
        <v>0</v>
      </c>
      <c r="I30" s="36">
        <f>G30*H30</f>
        <v>0</v>
      </c>
      <c r="K30" s="26"/>
    </row>
    <row r="31" spans="1:11" s="27" customFormat="1" x14ac:dyDescent="0.2">
      <c r="A31" s="32">
        <v>19</v>
      </c>
      <c r="B31" s="32" t="s">
        <v>15</v>
      </c>
      <c r="C31" s="32" t="s">
        <v>22</v>
      </c>
      <c r="D31" s="33" t="s">
        <v>155</v>
      </c>
      <c r="E31" s="34" t="s">
        <v>156</v>
      </c>
      <c r="F31" s="32" t="s">
        <v>0</v>
      </c>
      <c r="G31" s="35">
        <v>53.496000000000002</v>
      </c>
      <c r="H31" s="36">
        <v>0</v>
      </c>
      <c r="I31" s="36">
        <f>G31*H31</f>
        <v>0</v>
      </c>
      <c r="K31" s="26"/>
    </row>
    <row r="32" spans="1:11" s="27" customFormat="1" x14ac:dyDescent="0.2">
      <c r="A32" s="18"/>
      <c r="B32" s="32"/>
      <c r="C32" s="32"/>
      <c r="D32" s="33"/>
      <c r="E32" s="34"/>
      <c r="F32" s="32"/>
      <c r="G32" s="35"/>
      <c r="H32" s="36"/>
      <c r="I32" s="36"/>
      <c r="K32" s="26"/>
    </row>
    <row r="33" spans="1:11" s="27" customFormat="1" x14ac:dyDescent="0.2">
      <c r="A33" s="18"/>
      <c r="B33" s="18"/>
      <c r="C33" s="18"/>
      <c r="D33" s="19"/>
      <c r="E33" s="20"/>
      <c r="F33" s="18"/>
      <c r="G33" s="21"/>
      <c r="H33" s="21"/>
      <c r="I33" s="21"/>
      <c r="K33" s="26"/>
    </row>
    <row r="34" spans="1:11" s="27" customFormat="1" x14ac:dyDescent="0.2">
      <c r="A34" s="13"/>
      <c r="B34" s="14" t="s">
        <v>2</v>
      </c>
      <c r="C34" s="13"/>
      <c r="D34" s="13" t="s">
        <v>23</v>
      </c>
      <c r="E34" s="13" t="s">
        <v>24</v>
      </c>
      <c r="F34" s="13"/>
      <c r="G34" s="15"/>
      <c r="H34" s="15"/>
      <c r="I34" s="16">
        <f>SUM(I35:I45)</f>
        <v>0</v>
      </c>
      <c r="K34" s="26"/>
    </row>
    <row r="35" spans="1:11" s="26" customFormat="1" x14ac:dyDescent="0.2">
      <c r="A35" s="18">
        <v>20</v>
      </c>
      <c r="B35" s="18" t="s">
        <v>15</v>
      </c>
      <c r="C35" s="18" t="s">
        <v>25</v>
      </c>
      <c r="D35" s="19" t="s">
        <v>135</v>
      </c>
      <c r="E35" s="20" t="s">
        <v>154</v>
      </c>
      <c r="F35" s="18" t="s">
        <v>26</v>
      </c>
      <c r="G35" s="21">
        <v>1</v>
      </c>
      <c r="H35" s="21">
        <v>0</v>
      </c>
      <c r="I35" s="21">
        <f>ROUND(G35*H35,3)</f>
        <v>0</v>
      </c>
    </row>
    <row r="36" spans="1:11" s="26" customFormat="1" x14ac:dyDescent="0.2">
      <c r="A36" s="18">
        <v>20</v>
      </c>
      <c r="B36" s="18" t="s">
        <v>15</v>
      </c>
      <c r="C36" s="18" t="s">
        <v>25</v>
      </c>
      <c r="D36" s="19" t="s">
        <v>135</v>
      </c>
      <c r="E36" s="20" t="s">
        <v>168</v>
      </c>
      <c r="F36" s="18" t="s">
        <v>26</v>
      </c>
      <c r="G36" s="21">
        <v>1</v>
      </c>
      <c r="H36" s="21">
        <v>0</v>
      </c>
      <c r="I36" s="21">
        <f>ROUND(G36*H36,3)</f>
        <v>0</v>
      </c>
    </row>
    <row r="37" spans="1:11" s="26" customFormat="1" x14ac:dyDescent="0.2">
      <c r="A37" s="18">
        <v>21</v>
      </c>
      <c r="B37" s="18" t="s">
        <v>15</v>
      </c>
      <c r="C37" s="18" t="s">
        <v>25</v>
      </c>
      <c r="D37" s="19" t="s">
        <v>118</v>
      </c>
      <c r="E37" s="20" t="s">
        <v>163</v>
      </c>
      <c r="F37" s="18" t="s">
        <v>26</v>
      </c>
      <c r="G37" s="21">
        <v>1</v>
      </c>
      <c r="H37" s="21">
        <v>0</v>
      </c>
      <c r="I37" s="21">
        <f t="shared" ref="I37:I45" si="1">ROUND(G37*H37,3)</f>
        <v>0</v>
      </c>
    </row>
    <row r="38" spans="1:11" s="26" customFormat="1" x14ac:dyDescent="0.2">
      <c r="A38" s="18">
        <f t="shared" ref="A38:A44" si="2">1+A37</f>
        <v>22</v>
      </c>
      <c r="B38" s="18" t="s">
        <v>17</v>
      </c>
      <c r="C38" s="18" t="s">
        <v>18</v>
      </c>
      <c r="D38" s="19" t="s">
        <v>119</v>
      </c>
      <c r="E38" s="37" t="s">
        <v>169</v>
      </c>
      <c r="F38" s="38" t="s">
        <v>26</v>
      </c>
      <c r="G38" s="39">
        <v>1</v>
      </c>
      <c r="H38" s="39">
        <v>0</v>
      </c>
      <c r="I38" s="21">
        <f t="shared" si="1"/>
        <v>0</v>
      </c>
    </row>
    <row r="39" spans="1:11" s="26" customFormat="1" x14ac:dyDescent="0.2">
      <c r="A39" s="18">
        <v>22</v>
      </c>
      <c r="B39" s="18" t="s">
        <v>15</v>
      </c>
      <c r="C39" s="18" t="s">
        <v>25</v>
      </c>
      <c r="D39" s="19" t="s">
        <v>157</v>
      </c>
      <c r="E39" s="37" t="s">
        <v>158</v>
      </c>
      <c r="F39" s="38" t="s">
        <v>20</v>
      </c>
      <c r="G39" s="39">
        <v>1</v>
      </c>
      <c r="H39" s="39">
        <v>0</v>
      </c>
      <c r="I39" s="21">
        <f t="shared" si="1"/>
        <v>0</v>
      </c>
    </row>
    <row r="40" spans="1:11" s="26" customFormat="1" x14ac:dyDescent="0.2">
      <c r="A40" s="18">
        <v>23</v>
      </c>
      <c r="B40" s="18" t="s">
        <v>15</v>
      </c>
      <c r="C40" s="18" t="s">
        <v>25</v>
      </c>
      <c r="D40" s="19" t="s">
        <v>120</v>
      </c>
      <c r="E40" s="37" t="s">
        <v>145</v>
      </c>
      <c r="F40" s="38" t="s">
        <v>26</v>
      </c>
      <c r="G40" s="39">
        <v>1</v>
      </c>
      <c r="H40" s="39">
        <v>0</v>
      </c>
      <c r="I40" s="21">
        <f t="shared" si="1"/>
        <v>0</v>
      </c>
    </row>
    <row r="41" spans="1:11" s="26" customFormat="1" x14ac:dyDescent="0.2">
      <c r="A41" s="18">
        <f t="shared" si="2"/>
        <v>24</v>
      </c>
      <c r="B41" s="18" t="s">
        <v>17</v>
      </c>
      <c r="C41" s="18" t="s">
        <v>18</v>
      </c>
      <c r="D41" s="19" t="s">
        <v>136</v>
      </c>
      <c r="E41" s="37" t="s">
        <v>175</v>
      </c>
      <c r="F41" s="38" t="s">
        <v>26</v>
      </c>
      <c r="G41" s="39">
        <v>1</v>
      </c>
      <c r="H41" s="39">
        <v>0</v>
      </c>
      <c r="I41" s="21">
        <f t="shared" si="1"/>
        <v>0</v>
      </c>
    </row>
    <row r="42" spans="1:11" s="26" customFormat="1" x14ac:dyDescent="0.2">
      <c r="A42" s="18">
        <v>24</v>
      </c>
      <c r="B42" s="18" t="s">
        <v>15</v>
      </c>
      <c r="C42" s="18" t="s">
        <v>25</v>
      </c>
      <c r="D42" s="19" t="s">
        <v>137</v>
      </c>
      <c r="E42" s="37" t="s">
        <v>176</v>
      </c>
      <c r="F42" s="38" t="s">
        <v>26</v>
      </c>
      <c r="G42" s="39">
        <v>1</v>
      </c>
      <c r="H42" s="39">
        <v>0</v>
      </c>
      <c r="I42" s="21">
        <f t="shared" si="1"/>
        <v>0</v>
      </c>
    </row>
    <row r="43" spans="1:11" s="26" customFormat="1" x14ac:dyDescent="0.2">
      <c r="A43" s="18">
        <v>25</v>
      </c>
      <c r="B43" s="18" t="s">
        <v>17</v>
      </c>
      <c r="C43" s="18" t="s">
        <v>18</v>
      </c>
      <c r="D43" s="19" t="s">
        <v>138</v>
      </c>
      <c r="E43" s="37" t="s">
        <v>177</v>
      </c>
      <c r="F43" s="38" t="s">
        <v>26</v>
      </c>
      <c r="G43" s="39">
        <v>1</v>
      </c>
      <c r="H43" s="39">
        <v>0</v>
      </c>
      <c r="I43" s="21">
        <f t="shared" si="1"/>
        <v>0</v>
      </c>
    </row>
    <row r="44" spans="1:11" s="26" customFormat="1" x14ac:dyDescent="0.2">
      <c r="A44" s="18">
        <f t="shared" si="2"/>
        <v>26</v>
      </c>
      <c r="B44" s="18" t="s">
        <v>15</v>
      </c>
      <c r="C44" s="18" t="s">
        <v>25</v>
      </c>
      <c r="D44" s="19" t="s">
        <v>132</v>
      </c>
      <c r="E44" s="37" t="s">
        <v>178</v>
      </c>
      <c r="F44" s="38" t="s">
        <v>26</v>
      </c>
      <c r="G44" s="39">
        <v>1</v>
      </c>
      <c r="H44" s="39">
        <v>0</v>
      </c>
      <c r="I44" s="21">
        <f t="shared" si="1"/>
        <v>0</v>
      </c>
    </row>
    <row r="45" spans="1:11" s="26" customFormat="1" x14ac:dyDescent="0.2">
      <c r="A45" s="18">
        <v>27</v>
      </c>
      <c r="B45" s="18" t="s">
        <v>15</v>
      </c>
      <c r="C45" s="18" t="s">
        <v>25</v>
      </c>
      <c r="D45" s="19" t="s">
        <v>112</v>
      </c>
      <c r="E45" s="20" t="s">
        <v>113</v>
      </c>
      <c r="F45" s="18" t="s">
        <v>146</v>
      </c>
      <c r="G45" s="21">
        <v>1</v>
      </c>
      <c r="H45" s="21">
        <v>0</v>
      </c>
      <c r="I45" s="21">
        <f t="shared" si="1"/>
        <v>0</v>
      </c>
    </row>
    <row r="46" spans="1:11" s="26" customFormat="1" x14ac:dyDescent="0.2">
      <c r="A46" s="18"/>
      <c r="B46" s="18"/>
      <c r="C46" s="18"/>
      <c r="D46" s="19"/>
      <c r="E46" s="20"/>
      <c r="F46" s="18"/>
      <c r="G46" s="21"/>
      <c r="H46" s="21"/>
      <c r="I46" s="21"/>
    </row>
    <row r="47" spans="1:11" s="27" customFormat="1" x14ac:dyDescent="0.2">
      <c r="A47" s="13"/>
      <c r="B47" s="14" t="s">
        <v>2</v>
      </c>
      <c r="C47" s="13"/>
      <c r="D47" s="13" t="s">
        <v>27</v>
      </c>
      <c r="E47" s="13" t="s">
        <v>28</v>
      </c>
      <c r="F47" s="13"/>
      <c r="G47" s="15"/>
      <c r="H47" s="15"/>
      <c r="I47" s="16">
        <f>SUM(I48:I55)</f>
        <v>0</v>
      </c>
      <c r="K47" s="26"/>
    </row>
    <row r="48" spans="1:11" s="26" customFormat="1" x14ac:dyDescent="0.2">
      <c r="A48" s="18">
        <v>28</v>
      </c>
      <c r="B48" s="18" t="s">
        <v>15</v>
      </c>
      <c r="C48" s="18" t="s">
        <v>25</v>
      </c>
      <c r="D48" s="19" t="s">
        <v>56</v>
      </c>
      <c r="E48" s="20" t="s">
        <v>57</v>
      </c>
      <c r="F48" s="18" t="s">
        <v>19</v>
      </c>
      <c r="G48" s="21">
        <v>24</v>
      </c>
      <c r="H48" s="21">
        <v>0</v>
      </c>
      <c r="I48" s="21">
        <f t="shared" ref="I48:I55" si="3">ROUND(G48*H48,3)</f>
        <v>0</v>
      </c>
    </row>
    <row r="49" spans="1:11" s="26" customFormat="1" x14ac:dyDescent="0.2">
      <c r="A49" s="18">
        <v>29</v>
      </c>
      <c r="B49" s="18" t="s">
        <v>15</v>
      </c>
      <c r="C49" s="18" t="s">
        <v>25</v>
      </c>
      <c r="D49" s="19" t="s">
        <v>74</v>
      </c>
      <c r="E49" s="20" t="s">
        <v>159</v>
      </c>
      <c r="F49" s="18" t="s">
        <v>19</v>
      </c>
      <c r="G49" s="21">
        <v>12</v>
      </c>
      <c r="H49" s="21">
        <v>0</v>
      </c>
      <c r="I49" s="21">
        <f t="shared" si="3"/>
        <v>0</v>
      </c>
    </row>
    <row r="50" spans="1:11" s="26" customFormat="1" x14ac:dyDescent="0.2">
      <c r="A50" s="18">
        <v>30</v>
      </c>
      <c r="B50" s="18" t="s">
        <v>15</v>
      </c>
      <c r="C50" s="18" t="s">
        <v>25</v>
      </c>
      <c r="D50" s="19" t="s">
        <v>114</v>
      </c>
      <c r="E50" s="20" t="s">
        <v>160</v>
      </c>
      <c r="F50" s="18" t="s">
        <v>19</v>
      </c>
      <c r="G50" s="21">
        <v>74</v>
      </c>
      <c r="H50" s="21">
        <v>0</v>
      </c>
      <c r="I50" s="21">
        <f>ROUND(G50*H50,3)</f>
        <v>0</v>
      </c>
    </row>
    <row r="51" spans="1:11" s="26" customFormat="1" x14ac:dyDescent="0.2">
      <c r="A51" s="18">
        <v>31</v>
      </c>
      <c r="B51" s="18" t="s">
        <v>15</v>
      </c>
      <c r="C51" s="18" t="s">
        <v>25</v>
      </c>
      <c r="D51" s="19" t="s">
        <v>75</v>
      </c>
      <c r="E51" s="20" t="s">
        <v>161</v>
      </c>
      <c r="F51" s="18" t="s">
        <v>19</v>
      </c>
      <c r="G51" s="21">
        <v>12</v>
      </c>
      <c r="H51" s="21">
        <v>0</v>
      </c>
      <c r="I51" s="21">
        <f>ROUND(G51*H51,3)</f>
        <v>0</v>
      </c>
    </row>
    <row r="52" spans="1:11" s="26" customFormat="1" x14ac:dyDescent="0.2">
      <c r="A52" s="18">
        <v>32</v>
      </c>
      <c r="B52" s="18" t="s">
        <v>15</v>
      </c>
      <c r="C52" s="18" t="s">
        <v>25</v>
      </c>
      <c r="D52" s="19" t="s">
        <v>76</v>
      </c>
      <c r="E52" s="20" t="s">
        <v>162</v>
      </c>
      <c r="F52" s="18" t="s">
        <v>19</v>
      </c>
      <c r="G52" s="21">
        <v>88</v>
      </c>
      <c r="H52" s="21">
        <v>0</v>
      </c>
      <c r="I52" s="21">
        <f>ROUND(G52*H52,3)</f>
        <v>0</v>
      </c>
    </row>
    <row r="53" spans="1:11" s="26" customFormat="1" x14ac:dyDescent="0.2">
      <c r="A53" s="18">
        <v>33</v>
      </c>
      <c r="B53" s="18" t="s">
        <v>15</v>
      </c>
      <c r="C53" s="18" t="s">
        <v>25</v>
      </c>
      <c r="D53" s="19" t="s">
        <v>58</v>
      </c>
      <c r="E53" s="20" t="s">
        <v>59</v>
      </c>
      <c r="F53" s="18" t="s">
        <v>37</v>
      </c>
      <c r="G53" s="21">
        <v>120</v>
      </c>
      <c r="H53" s="21">
        <v>0</v>
      </c>
      <c r="I53" s="21">
        <f t="shared" si="3"/>
        <v>0</v>
      </c>
    </row>
    <row r="54" spans="1:11" s="26" customFormat="1" x14ac:dyDescent="0.2">
      <c r="A54" s="18">
        <v>34</v>
      </c>
      <c r="B54" s="18" t="s">
        <v>15</v>
      </c>
      <c r="C54" s="18" t="s">
        <v>25</v>
      </c>
      <c r="D54" s="19" t="s">
        <v>78</v>
      </c>
      <c r="E54" s="20" t="s">
        <v>164</v>
      </c>
      <c r="F54" s="38" t="s">
        <v>26</v>
      </c>
      <c r="G54" s="21">
        <v>1</v>
      </c>
      <c r="H54" s="21">
        <v>0</v>
      </c>
      <c r="I54" s="21">
        <f t="shared" si="3"/>
        <v>0</v>
      </c>
    </row>
    <row r="55" spans="1:11" s="26" customFormat="1" x14ac:dyDescent="0.2">
      <c r="A55" s="18">
        <v>35</v>
      </c>
      <c r="B55" s="18" t="s">
        <v>15</v>
      </c>
      <c r="C55" s="18" t="s">
        <v>25</v>
      </c>
      <c r="D55" s="19" t="s">
        <v>77</v>
      </c>
      <c r="E55" s="20" t="s">
        <v>29</v>
      </c>
      <c r="F55" s="18" t="s">
        <v>0</v>
      </c>
      <c r="G55" s="21">
        <f>SUM(I48:I52)</f>
        <v>0</v>
      </c>
      <c r="H55" s="21">
        <v>0</v>
      </c>
      <c r="I55" s="21">
        <f t="shared" si="3"/>
        <v>0</v>
      </c>
    </row>
    <row r="56" spans="1:11" s="26" customFormat="1" x14ac:dyDescent="0.2">
      <c r="A56" s="18"/>
      <c r="B56" s="18"/>
      <c r="C56" s="18"/>
      <c r="D56" s="19"/>
      <c r="E56" s="20"/>
      <c r="F56" s="18"/>
      <c r="G56" s="21"/>
      <c r="H56" s="21"/>
      <c r="I56" s="21"/>
    </row>
    <row r="57" spans="1:11" s="27" customFormat="1" x14ac:dyDescent="0.2">
      <c r="A57" s="13"/>
      <c r="B57" s="14" t="s">
        <v>2</v>
      </c>
      <c r="C57" s="13"/>
      <c r="D57" s="13" t="s">
        <v>30</v>
      </c>
      <c r="E57" s="13" t="s">
        <v>31</v>
      </c>
      <c r="F57" s="13"/>
      <c r="G57" s="15"/>
      <c r="H57" s="15"/>
      <c r="I57" s="16">
        <f>SUM(I58:I79)</f>
        <v>0</v>
      </c>
      <c r="K57" s="26"/>
    </row>
    <row r="58" spans="1:11" s="26" customFormat="1" x14ac:dyDescent="0.2">
      <c r="A58" s="18">
        <f>1+A55</f>
        <v>36</v>
      </c>
      <c r="B58" s="18" t="s">
        <v>15</v>
      </c>
      <c r="C58" s="18" t="s">
        <v>25</v>
      </c>
      <c r="D58" s="19" t="s">
        <v>60</v>
      </c>
      <c r="E58" s="20" t="s">
        <v>61</v>
      </c>
      <c r="F58" s="18" t="s">
        <v>20</v>
      </c>
      <c r="G58" s="21">
        <v>12</v>
      </c>
      <c r="H58" s="21">
        <v>0</v>
      </c>
      <c r="I58" s="21">
        <f>ROUND(G58*H58,3)</f>
        <v>0</v>
      </c>
    </row>
    <row r="59" spans="1:11" s="26" customFormat="1" x14ac:dyDescent="0.2">
      <c r="A59" s="18">
        <f>1+A58</f>
        <v>37</v>
      </c>
      <c r="B59" s="18" t="s">
        <v>17</v>
      </c>
      <c r="C59" s="18" t="s">
        <v>18</v>
      </c>
      <c r="D59" s="19" t="s">
        <v>88</v>
      </c>
      <c r="E59" s="20" t="s">
        <v>85</v>
      </c>
      <c r="F59" s="18" t="s">
        <v>20</v>
      </c>
      <c r="G59" s="21">
        <v>8</v>
      </c>
      <c r="H59" s="21">
        <v>0</v>
      </c>
      <c r="I59" s="21">
        <f>ROUND(G59*H59,3)</f>
        <v>0</v>
      </c>
    </row>
    <row r="60" spans="1:11" s="26" customFormat="1" x14ac:dyDescent="0.2">
      <c r="A60" s="18">
        <v>38</v>
      </c>
      <c r="B60" s="18" t="s">
        <v>17</v>
      </c>
      <c r="C60" s="18" t="s">
        <v>18</v>
      </c>
      <c r="D60" s="19" t="s">
        <v>90</v>
      </c>
      <c r="E60" s="20" t="s">
        <v>89</v>
      </c>
      <c r="F60" s="18" t="s">
        <v>20</v>
      </c>
      <c r="G60" s="21">
        <v>4</v>
      </c>
      <c r="H60" s="21">
        <v>0</v>
      </c>
      <c r="I60" s="21">
        <f>ROUND(G60*H60,3)</f>
        <v>0</v>
      </c>
    </row>
    <row r="61" spans="1:11" s="26" customFormat="1" x14ac:dyDescent="0.2">
      <c r="A61" s="18">
        <v>39</v>
      </c>
      <c r="B61" s="18" t="s">
        <v>15</v>
      </c>
      <c r="C61" s="18" t="s">
        <v>25</v>
      </c>
      <c r="D61" s="19" t="s">
        <v>126</v>
      </c>
      <c r="E61" s="20" t="s">
        <v>127</v>
      </c>
      <c r="F61" s="18" t="s">
        <v>26</v>
      </c>
      <c r="G61" s="21">
        <v>2</v>
      </c>
      <c r="H61" s="21">
        <v>0</v>
      </c>
      <c r="I61" s="21">
        <f t="shared" ref="I61:I71" si="4">ROUND(G61*H61,3)</f>
        <v>0</v>
      </c>
    </row>
    <row r="62" spans="1:11" s="26" customFormat="1" x14ac:dyDescent="0.2">
      <c r="A62" s="18">
        <f>1+A61</f>
        <v>40</v>
      </c>
      <c r="B62" s="18" t="s">
        <v>15</v>
      </c>
      <c r="C62" s="18" t="s">
        <v>25</v>
      </c>
      <c r="D62" s="19" t="s">
        <v>80</v>
      </c>
      <c r="E62" s="20" t="s">
        <v>79</v>
      </c>
      <c r="F62" s="18" t="s">
        <v>26</v>
      </c>
      <c r="G62" s="21">
        <v>4</v>
      </c>
      <c r="H62" s="21">
        <v>0</v>
      </c>
      <c r="I62" s="21">
        <f t="shared" si="4"/>
        <v>0</v>
      </c>
    </row>
    <row r="63" spans="1:11" s="26" customFormat="1" x14ac:dyDescent="0.2">
      <c r="A63" s="18">
        <v>41</v>
      </c>
      <c r="B63" s="18" t="s">
        <v>15</v>
      </c>
      <c r="C63" s="18" t="s">
        <v>25</v>
      </c>
      <c r="D63" s="19" t="s">
        <v>129</v>
      </c>
      <c r="E63" s="20" t="s">
        <v>128</v>
      </c>
      <c r="F63" s="18" t="s">
        <v>26</v>
      </c>
      <c r="G63" s="21">
        <v>2</v>
      </c>
      <c r="H63" s="21">
        <v>0</v>
      </c>
      <c r="I63" s="21">
        <f t="shared" si="4"/>
        <v>0</v>
      </c>
    </row>
    <row r="64" spans="1:11" s="26" customFormat="1" x14ac:dyDescent="0.2">
      <c r="A64" s="18">
        <v>42</v>
      </c>
      <c r="B64" s="18" t="s">
        <v>17</v>
      </c>
      <c r="C64" s="18" t="s">
        <v>18</v>
      </c>
      <c r="D64" s="19" t="s">
        <v>81</v>
      </c>
      <c r="E64" s="20" t="s">
        <v>82</v>
      </c>
      <c r="F64" s="18" t="s">
        <v>20</v>
      </c>
      <c r="G64" s="21">
        <v>4</v>
      </c>
      <c r="H64" s="21">
        <v>0</v>
      </c>
      <c r="I64" s="21">
        <f t="shared" si="4"/>
        <v>0</v>
      </c>
    </row>
    <row r="65" spans="1:9" s="26" customFormat="1" x14ac:dyDescent="0.2">
      <c r="A65" s="18">
        <f>1+A64</f>
        <v>43</v>
      </c>
      <c r="B65" s="18" t="s">
        <v>17</v>
      </c>
      <c r="C65" s="18" t="s">
        <v>18</v>
      </c>
      <c r="D65" s="19" t="s">
        <v>84</v>
      </c>
      <c r="E65" s="20" t="s">
        <v>83</v>
      </c>
      <c r="F65" s="18" t="s">
        <v>20</v>
      </c>
      <c r="G65" s="21">
        <v>4</v>
      </c>
      <c r="H65" s="21">
        <v>0</v>
      </c>
      <c r="I65" s="21">
        <f t="shared" si="4"/>
        <v>0</v>
      </c>
    </row>
    <row r="66" spans="1:9" s="26" customFormat="1" x14ac:dyDescent="0.2">
      <c r="A66" s="18">
        <v>44</v>
      </c>
      <c r="B66" s="18" t="s">
        <v>15</v>
      </c>
      <c r="C66" s="18" t="s">
        <v>25</v>
      </c>
      <c r="D66" s="40" t="s">
        <v>130</v>
      </c>
      <c r="E66" s="20" t="s">
        <v>123</v>
      </c>
      <c r="F66" s="18" t="s">
        <v>26</v>
      </c>
      <c r="G66" s="21">
        <v>2</v>
      </c>
      <c r="H66" s="21">
        <v>0</v>
      </c>
      <c r="I66" s="21">
        <f t="shared" si="4"/>
        <v>0</v>
      </c>
    </row>
    <row r="67" spans="1:9" s="26" customFormat="1" ht="11.25" customHeight="1" x14ac:dyDescent="0.2">
      <c r="A67" s="18">
        <v>45</v>
      </c>
      <c r="B67" s="18" t="s">
        <v>17</v>
      </c>
      <c r="C67" s="18" t="s">
        <v>18</v>
      </c>
      <c r="D67" s="19" t="s">
        <v>141</v>
      </c>
      <c r="E67" s="20" t="s">
        <v>139</v>
      </c>
      <c r="F67" s="18" t="s">
        <v>20</v>
      </c>
      <c r="G67" s="21">
        <v>1</v>
      </c>
      <c r="H67" s="21">
        <v>0</v>
      </c>
      <c r="I67" s="21">
        <f t="shared" si="4"/>
        <v>0</v>
      </c>
    </row>
    <row r="68" spans="1:9" s="26" customFormat="1" x14ac:dyDescent="0.2">
      <c r="A68" s="18">
        <f>1+A67</f>
        <v>46</v>
      </c>
      <c r="B68" s="18" t="s">
        <v>17</v>
      </c>
      <c r="C68" s="18" t="s">
        <v>18</v>
      </c>
      <c r="D68" s="19" t="s">
        <v>131</v>
      </c>
      <c r="E68" s="20" t="s">
        <v>165</v>
      </c>
      <c r="F68" s="18" t="s">
        <v>20</v>
      </c>
      <c r="G68" s="21">
        <v>1</v>
      </c>
      <c r="H68" s="21">
        <v>0</v>
      </c>
      <c r="I68" s="21">
        <f t="shared" si="4"/>
        <v>0</v>
      </c>
    </row>
    <row r="69" spans="1:9" s="26" customFormat="1" x14ac:dyDescent="0.2">
      <c r="A69" s="18">
        <v>47</v>
      </c>
      <c r="B69" s="18" t="s">
        <v>15</v>
      </c>
      <c r="C69" s="18" t="s">
        <v>25</v>
      </c>
      <c r="D69" s="40" t="s">
        <v>121</v>
      </c>
      <c r="E69" s="20" t="s">
        <v>122</v>
      </c>
      <c r="F69" s="18" t="s">
        <v>26</v>
      </c>
      <c r="G69" s="21">
        <v>2</v>
      </c>
      <c r="H69" s="21">
        <v>0</v>
      </c>
      <c r="I69" s="21">
        <f t="shared" si="4"/>
        <v>0</v>
      </c>
    </row>
    <row r="70" spans="1:9" s="26" customFormat="1" ht="11.25" customHeight="1" x14ac:dyDescent="0.2">
      <c r="A70" s="18">
        <v>48</v>
      </c>
      <c r="B70" s="18" t="s">
        <v>17</v>
      </c>
      <c r="C70" s="18" t="s">
        <v>18</v>
      </c>
      <c r="D70" s="19" t="s">
        <v>142</v>
      </c>
      <c r="E70" s="20" t="s">
        <v>166</v>
      </c>
      <c r="F70" s="18" t="s">
        <v>20</v>
      </c>
      <c r="G70" s="21">
        <v>1</v>
      </c>
      <c r="H70" s="21">
        <v>0</v>
      </c>
      <c r="I70" s="21">
        <f t="shared" si="4"/>
        <v>0</v>
      </c>
    </row>
    <row r="71" spans="1:9" s="26" customFormat="1" ht="11.25" customHeight="1" x14ac:dyDescent="0.2">
      <c r="A71" s="18">
        <f>1+A70</f>
        <v>49</v>
      </c>
      <c r="B71" s="18" t="s">
        <v>17</v>
      </c>
      <c r="C71" s="18" t="s">
        <v>18</v>
      </c>
      <c r="D71" s="19" t="s">
        <v>143</v>
      </c>
      <c r="E71" s="20" t="s">
        <v>140</v>
      </c>
      <c r="F71" s="18" t="s">
        <v>20</v>
      </c>
      <c r="G71" s="21">
        <v>2</v>
      </c>
      <c r="H71" s="21">
        <v>0</v>
      </c>
      <c r="I71" s="21">
        <f t="shared" si="4"/>
        <v>0</v>
      </c>
    </row>
    <row r="72" spans="1:9" s="26" customFormat="1" ht="22.5" x14ac:dyDescent="0.2">
      <c r="A72" s="18">
        <v>50</v>
      </c>
      <c r="B72" s="18" t="s">
        <v>15</v>
      </c>
      <c r="C72" s="18" t="s">
        <v>25</v>
      </c>
      <c r="D72" s="19" t="s">
        <v>72</v>
      </c>
      <c r="E72" s="20" t="s">
        <v>87</v>
      </c>
      <c r="F72" s="18" t="s">
        <v>20</v>
      </c>
      <c r="G72" s="21">
        <v>6</v>
      </c>
      <c r="H72" s="21">
        <v>0</v>
      </c>
      <c r="I72" s="21">
        <f t="shared" ref="I72:I82" si="5">ROUND(G72*H72,3)</f>
        <v>0</v>
      </c>
    </row>
    <row r="73" spans="1:9" s="26" customFormat="1" ht="22.5" x14ac:dyDescent="0.2">
      <c r="A73" s="18">
        <v>51</v>
      </c>
      <c r="B73" s="18" t="s">
        <v>15</v>
      </c>
      <c r="C73" s="18" t="s">
        <v>25</v>
      </c>
      <c r="D73" s="19" t="s">
        <v>125</v>
      </c>
      <c r="E73" s="20" t="s">
        <v>86</v>
      </c>
      <c r="F73" s="18" t="s">
        <v>20</v>
      </c>
      <c r="G73" s="21">
        <v>8</v>
      </c>
      <c r="H73" s="21">
        <v>0</v>
      </c>
      <c r="I73" s="21">
        <f t="shared" si="5"/>
        <v>0</v>
      </c>
    </row>
    <row r="74" spans="1:9" s="26" customFormat="1" x14ac:dyDescent="0.2">
      <c r="A74" s="18">
        <f>1+A73</f>
        <v>52</v>
      </c>
      <c r="B74" s="18" t="s">
        <v>15</v>
      </c>
      <c r="C74" s="18" t="s">
        <v>25</v>
      </c>
      <c r="D74" s="40" t="s">
        <v>94</v>
      </c>
      <c r="E74" s="20" t="s">
        <v>124</v>
      </c>
      <c r="F74" s="18" t="s">
        <v>20</v>
      </c>
      <c r="G74" s="21">
        <v>6</v>
      </c>
      <c r="H74" s="21">
        <v>0</v>
      </c>
      <c r="I74" s="21">
        <f t="shared" si="5"/>
        <v>0</v>
      </c>
    </row>
    <row r="75" spans="1:9" s="26" customFormat="1" x14ac:dyDescent="0.2">
      <c r="A75" s="18">
        <v>53</v>
      </c>
      <c r="B75" s="18" t="s">
        <v>15</v>
      </c>
      <c r="C75" s="18" t="s">
        <v>25</v>
      </c>
      <c r="D75" s="19" t="s">
        <v>62</v>
      </c>
      <c r="E75" s="20" t="s">
        <v>63</v>
      </c>
      <c r="F75" s="18" t="s">
        <v>20</v>
      </c>
      <c r="G75" s="21">
        <v>6</v>
      </c>
      <c r="H75" s="21">
        <v>0</v>
      </c>
      <c r="I75" s="21">
        <f t="shared" si="5"/>
        <v>0</v>
      </c>
    </row>
    <row r="76" spans="1:9" s="26" customFormat="1" x14ac:dyDescent="0.2">
      <c r="A76" s="18">
        <v>54</v>
      </c>
      <c r="B76" s="18" t="s">
        <v>15</v>
      </c>
      <c r="C76" s="18" t="s">
        <v>25</v>
      </c>
      <c r="D76" s="19" t="s">
        <v>32</v>
      </c>
      <c r="E76" s="20" t="s">
        <v>33</v>
      </c>
      <c r="F76" s="18" t="s">
        <v>20</v>
      </c>
      <c r="G76" s="21">
        <v>6</v>
      </c>
      <c r="H76" s="21">
        <v>0</v>
      </c>
      <c r="I76" s="21">
        <f t="shared" si="5"/>
        <v>0</v>
      </c>
    </row>
    <row r="77" spans="1:9" s="26" customFormat="1" x14ac:dyDescent="0.2">
      <c r="A77" s="18">
        <f>1+A76</f>
        <v>55</v>
      </c>
      <c r="B77" s="18" t="s">
        <v>15</v>
      </c>
      <c r="C77" s="18" t="s">
        <v>25</v>
      </c>
      <c r="D77" s="19" t="s">
        <v>64</v>
      </c>
      <c r="E77" s="20" t="s">
        <v>65</v>
      </c>
      <c r="F77" s="18" t="s">
        <v>20</v>
      </c>
      <c r="G77" s="21">
        <v>6</v>
      </c>
      <c r="H77" s="21">
        <v>0</v>
      </c>
      <c r="I77" s="21">
        <f t="shared" si="5"/>
        <v>0</v>
      </c>
    </row>
    <row r="78" spans="1:9" s="26" customFormat="1" x14ac:dyDescent="0.2">
      <c r="A78" s="18">
        <v>56</v>
      </c>
      <c r="B78" s="18" t="s">
        <v>15</v>
      </c>
      <c r="C78" s="18" t="s">
        <v>25</v>
      </c>
      <c r="D78" s="19" t="s">
        <v>34</v>
      </c>
      <c r="E78" s="20" t="s">
        <v>35</v>
      </c>
      <c r="F78" s="18" t="s">
        <v>20</v>
      </c>
      <c r="G78" s="21">
        <v>14</v>
      </c>
      <c r="H78" s="21">
        <v>0</v>
      </c>
      <c r="I78" s="21">
        <f t="shared" si="5"/>
        <v>0</v>
      </c>
    </row>
    <row r="79" spans="1:9" s="26" customFormat="1" x14ac:dyDescent="0.2">
      <c r="A79" s="18">
        <v>57</v>
      </c>
      <c r="B79" s="18" t="s">
        <v>15</v>
      </c>
      <c r="C79" s="18" t="s">
        <v>25</v>
      </c>
      <c r="D79" s="19" t="s">
        <v>73</v>
      </c>
      <c r="E79" s="20" t="s">
        <v>36</v>
      </c>
      <c r="F79" s="18" t="s">
        <v>0</v>
      </c>
      <c r="G79" s="21">
        <f>SUM(I58:I78)</f>
        <v>0</v>
      </c>
      <c r="H79" s="21">
        <v>0</v>
      </c>
      <c r="I79" s="21">
        <f t="shared" si="5"/>
        <v>0</v>
      </c>
    </row>
    <row r="80" spans="1:9" s="26" customFormat="1" x14ac:dyDescent="0.2">
      <c r="A80" s="18"/>
      <c r="B80" s="18"/>
      <c r="C80" s="18"/>
      <c r="D80" s="19"/>
      <c r="E80" s="20"/>
      <c r="F80" s="18"/>
      <c r="G80" s="21"/>
      <c r="H80" s="21"/>
      <c r="I80" s="21"/>
    </row>
    <row r="81" spans="1:11" s="26" customFormat="1" x14ac:dyDescent="0.2">
      <c r="A81" s="18"/>
      <c r="B81" s="2" t="s">
        <v>2</v>
      </c>
      <c r="D81" s="13" t="s">
        <v>181</v>
      </c>
      <c r="E81" s="13" t="s">
        <v>180</v>
      </c>
      <c r="F81" s="20"/>
      <c r="G81" s="21"/>
      <c r="H81" s="21"/>
      <c r="I81" s="16">
        <f>SUM(I82:I82)</f>
        <v>0</v>
      </c>
    </row>
    <row r="82" spans="1:11" s="26" customFormat="1" x14ac:dyDescent="0.2">
      <c r="A82" s="18">
        <v>58</v>
      </c>
      <c r="B82" s="18" t="s">
        <v>15</v>
      </c>
      <c r="C82" s="18"/>
      <c r="D82" s="19"/>
      <c r="E82" s="20" t="s">
        <v>179</v>
      </c>
      <c r="F82" s="18" t="s">
        <v>26</v>
      </c>
      <c r="G82" s="21">
        <v>1</v>
      </c>
      <c r="H82" s="21">
        <v>0</v>
      </c>
      <c r="I82" s="21">
        <f t="shared" si="5"/>
        <v>0</v>
      </c>
    </row>
    <row r="83" spans="1:11" s="26" customFormat="1" x14ac:dyDescent="0.2">
      <c r="A83" s="18"/>
      <c r="B83" s="18"/>
      <c r="C83" s="18"/>
      <c r="D83" s="19"/>
      <c r="E83" s="20"/>
      <c r="F83" s="18"/>
      <c r="G83" s="21"/>
      <c r="H83" s="21"/>
      <c r="I83" s="21"/>
    </row>
    <row r="84" spans="1:11" s="13" customFormat="1" x14ac:dyDescent="0.2">
      <c r="A84" s="18"/>
      <c r="B84" s="14" t="s">
        <v>2</v>
      </c>
      <c r="D84" s="13" t="s">
        <v>38</v>
      </c>
      <c r="E84" s="13" t="s">
        <v>39</v>
      </c>
      <c r="G84" s="15"/>
      <c r="H84" s="15"/>
      <c r="I84" s="16">
        <f>SUM(I85:I85)</f>
        <v>0</v>
      </c>
      <c r="K84" s="26"/>
    </row>
    <row r="85" spans="1:11" s="26" customFormat="1" x14ac:dyDescent="0.2">
      <c r="A85" s="18">
        <v>59</v>
      </c>
      <c r="B85" s="18" t="s">
        <v>15</v>
      </c>
      <c r="C85" s="18" t="s">
        <v>38</v>
      </c>
      <c r="D85" s="40" t="s">
        <v>92</v>
      </c>
      <c r="E85" s="20" t="s">
        <v>93</v>
      </c>
      <c r="F85" s="18" t="s">
        <v>26</v>
      </c>
      <c r="G85" s="21">
        <f>SUM(G54)</f>
        <v>1</v>
      </c>
      <c r="H85" s="21">
        <v>0</v>
      </c>
      <c r="I85" s="21">
        <f>ROUND(G85*H85,3)</f>
        <v>0</v>
      </c>
    </row>
    <row r="86" spans="1:11" s="27" customFormat="1" x14ac:dyDescent="0.2">
      <c r="A86" s="13"/>
      <c r="B86" s="14"/>
      <c r="C86" s="13"/>
      <c r="D86" s="13"/>
      <c r="E86" s="13"/>
      <c r="F86" s="13"/>
      <c r="G86" s="15"/>
      <c r="H86" s="15"/>
      <c r="I86" s="16"/>
      <c r="K86" s="26"/>
    </row>
    <row r="87" spans="1:11" s="26" customFormat="1" x14ac:dyDescent="0.2">
      <c r="A87" s="13"/>
      <c r="B87" s="14" t="s">
        <v>2</v>
      </c>
      <c r="C87" s="13"/>
      <c r="D87" s="13" t="s">
        <v>40</v>
      </c>
      <c r="E87" s="13" t="s">
        <v>41</v>
      </c>
      <c r="F87" s="13"/>
      <c r="G87" s="15"/>
      <c r="H87" s="15"/>
      <c r="I87" s="16">
        <f>I88</f>
        <v>0</v>
      </c>
    </row>
    <row r="88" spans="1:11" s="26" customFormat="1" x14ac:dyDescent="0.2">
      <c r="A88" s="18">
        <v>60</v>
      </c>
      <c r="B88" s="18" t="s">
        <v>15</v>
      </c>
      <c r="C88" s="18" t="s">
        <v>42</v>
      </c>
      <c r="D88" s="40" t="s">
        <v>43</v>
      </c>
      <c r="E88" s="20" t="s">
        <v>95</v>
      </c>
      <c r="F88" s="18" t="s">
        <v>26</v>
      </c>
      <c r="G88" s="21">
        <v>1</v>
      </c>
      <c r="H88" s="21">
        <v>0</v>
      </c>
      <c r="I88" s="21">
        <f>ROUND(G88*H88,3)</f>
        <v>0</v>
      </c>
    </row>
    <row r="89" spans="1:11" s="26" customFormat="1" x14ac:dyDescent="0.2">
      <c r="A89" s="18"/>
      <c r="B89" s="18"/>
      <c r="C89" s="18"/>
      <c r="D89" s="40"/>
      <c r="E89" s="20"/>
      <c r="F89" s="18"/>
      <c r="G89" s="21"/>
      <c r="H89" s="21"/>
      <c r="I89" s="21"/>
    </row>
    <row r="90" spans="1:11" s="27" customFormat="1" x14ac:dyDescent="0.2">
      <c r="A90" s="13"/>
      <c r="B90" s="14" t="s">
        <v>2</v>
      </c>
      <c r="C90" s="13"/>
      <c r="D90" s="13" t="s">
        <v>1</v>
      </c>
      <c r="E90" s="13" t="s">
        <v>44</v>
      </c>
      <c r="F90" s="13"/>
      <c r="G90" s="15"/>
      <c r="H90" s="15"/>
      <c r="I90" s="16">
        <f>SUM(I91:I96)</f>
        <v>0</v>
      </c>
      <c r="K90" s="26"/>
    </row>
    <row r="91" spans="1:11" ht="12.75" x14ac:dyDescent="0.2">
      <c r="A91" s="18">
        <v>61</v>
      </c>
      <c r="B91" s="18" t="s">
        <v>15</v>
      </c>
      <c r="C91" s="18" t="s">
        <v>1</v>
      </c>
      <c r="D91" s="19" t="s">
        <v>45</v>
      </c>
      <c r="E91" s="20" t="s">
        <v>46</v>
      </c>
      <c r="F91" s="18" t="s">
        <v>26</v>
      </c>
      <c r="G91" s="21">
        <v>1</v>
      </c>
      <c r="H91" s="21">
        <v>0</v>
      </c>
      <c r="I91" s="21">
        <f t="shared" ref="I91:I96" si="6">ROUND(G91*H91,3)</f>
        <v>0</v>
      </c>
      <c r="K91" s="26"/>
    </row>
    <row r="92" spans="1:11" ht="12.75" x14ac:dyDescent="0.2">
      <c r="A92" s="18">
        <v>62</v>
      </c>
      <c r="B92" s="18" t="s">
        <v>15</v>
      </c>
      <c r="C92" s="18" t="s">
        <v>1</v>
      </c>
      <c r="D92" s="19" t="s">
        <v>50</v>
      </c>
      <c r="E92" s="20" t="s">
        <v>47</v>
      </c>
      <c r="F92" s="18" t="s">
        <v>26</v>
      </c>
      <c r="G92" s="21">
        <v>1</v>
      </c>
      <c r="H92" s="21">
        <v>0</v>
      </c>
      <c r="I92" s="21">
        <f t="shared" si="6"/>
        <v>0</v>
      </c>
      <c r="K92" s="26"/>
    </row>
    <row r="93" spans="1:11" ht="12.75" x14ac:dyDescent="0.2">
      <c r="A93" s="18">
        <v>63</v>
      </c>
      <c r="B93" s="18" t="s">
        <v>15</v>
      </c>
      <c r="C93" s="18" t="s">
        <v>1</v>
      </c>
      <c r="D93" s="19" t="s">
        <v>52</v>
      </c>
      <c r="E93" s="20" t="s">
        <v>49</v>
      </c>
      <c r="F93" s="18" t="s">
        <v>26</v>
      </c>
      <c r="G93" s="21">
        <v>1</v>
      </c>
      <c r="H93" s="21">
        <v>0</v>
      </c>
      <c r="I93" s="21">
        <f t="shared" si="6"/>
        <v>0</v>
      </c>
      <c r="K93" s="26"/>
    </row>
    <row r="94" spans="1:11" ht="12.75" x14ac:dyDescent="0.2">
      <c r="A94" s="18">
        <f>1+A93</f>
        <v>64</v>
      </c>
      <c r="B94" s="18" t="s">
        <v>15</v>
      </c>
      <c r="C94" s="18" t="s">
        <v>1</v>
      </c>
      <c r="D94" s="19" t="s">
        <v>96</v>
      </c>
      <c r="E94" s="20" t="s">
        <v>51</v>
      </c>
      <c r="F94" s="18" t="s">
        <v>48</v>
      </c>
      <c r="G94" s="21">
        <v>3</v>
      </c>
      <c r="H94" s="21">
        <v>0</v>
      </c>
      <c r="I94" s="21">
        <f t="shared" si="6"/>
        <v>0</v>
      </c>
      <c r="K94" s="26"/>
    </row>
    <row r="95" spans="1:11" ht="12.75" x14ac:dyDescent="0.2">
      <c r="A95" s="18">
        <f>1+A94</f>
        <v>65</v>
      </c>
      <c r="B95" s="18" t="s">
        <v>15</v>
      </c>
      <c r="C95" s="18" t="s">
        <v>1</v>
      </c>
      <c r="D95" s="19" t="s">
        <v>97</v>
      </c>
      <c r="E95" s="20" t="s">
        <v>53</v>
      </c>
      <c r="F95" s="18" t="s">
        <v>48</v>
      </c>
      <c r="G95" s="21">
        <v>8</v>
      </c>
      <c r="H95" s="21">
        <v>0</v>
      </c>
      <c r="I95" s="21">
        <f t="shared" si="6"/>
        <v>0</v>
      </c>
      <c r="K95" s="26"/>
    </row>
    <row r="96" spans="1:11" ht="12.75" x14ac:dyDescent="0.2">
      <c r="A96" s="18">
        <f>1+A95</f>
        <v>66</v>
      </c>
      <c r="B96" s="18" t="s">
        <v>15</v>
      </c>
      <c r="C96" s="18" t="s">
        <v>1</v>
      </c>
      <c r="D96" s="19" t="s">
        <v>98</v>
      </c>
      <c r="E96" s="20" t="s">
        <v>54</v>
      </c>
      <c r="F96" s="18" t="s">
        <v>48</v>
      </c>
      <c r="G96" s="21">
        <v>72</v>
      </c>
      <c r="H96" s="21">
        <v>0</v>
      </c>
      <c r="I96" s="21">
        <f t="shared" si="6"/>
        <v>0</v>
      </c>
      <c r="K96" s="26"/>
    </row>
    <row r="97" spans="1:11" ht="12.75" x14ac:dyDescent="0.2">
      <c r="A97" s="18"/>
      <c r="B97" s="18"/>
      <c r="C97" s="18"/>
      <c r="D97" s="19"/>
      <c r="E97" s="20"/>
      <c r="F97" s="18"/>
      <c r="G97" s="21"/>
      <c r="H97" s="21"/>
      <c r="I97" s="21"/>
      <c r="K97" s="26"/>
    </row>
    <row r="98" spans="1:11" s="17" customFormat="1" ht="12.75" x14ac:dyDescent="0.2">
      <c r="A98" s="41"/>
      <c r="B98" s="41"/>
      <c r="C98" s="41"/>
      <c r="D98" s="41"/>
      <c r="E98" s="42" t="s">
        <v>5</v>
      </c>
      <c r="F98" s="41"/>
      <c r="G98" s="43"/>
      <c r="H98" s="43"/>
      <c r="I98" s="44">
        <f>I90+I87+I84+I81+I57+I47+I34+I27+I12+I8</f>
        <v>0</v>
      </c>
      <c r="K98" s="26"/>
    </row>
    <row r="99" spans="1:11" ht="11.25" customHeight="1" x14ac:dyDescent="0.2">
      <c r="K99" s="26"/>
    </row>
  </sheetData>
  <printOptions horizontalCentered="1"/>
  <pageMargins left="0.59055118110236227" right="0.59055118110236227" top="0.98425196850393704" bottom="0.59055118110236227" header="0" footer="0"/>
  <pageSetup paperSize="9" scale="75" fitToHeight="999" orientation="portrait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ColWidth="9" defaultRowHeight="12.75" customHeight="1" x14ac:dyDescent="0.2"/>
  <cols>
    <col min="1" max="16384" width="9" style="1"/>
  </cols>
  <sheetData/>
  <pageMargins left="0.69999998807907104" right="0.69999998807907104" top="0.75" bottom="0.75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VV </vt:lpstr>
      <vt:lpstr>#Figury</vt:lpstr>
      <vt:lpstr>'VV '!Názvy_tlače</vt:lpstr>
      <vt:lpstr>'VV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2017-09-20T11:28:33Z</cp:lastPrinted>
  <dcterms:created xsi:type="dcterms:W3CDTF">2015-04-27T13:29:47Z</dcterms:created>
  <dcterms:modified xsi:type="dcterms:W3CDTF">2017-09-20T12:30:36Z</dcterms:modified>
</cp:coreProperties>
</file>